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48" windowHeight="13740"/>
  </bookViews>
  <sheets>
    <sheet name="党员发展转正材料报送目录" sheetId="1" r:id="rId1"/>
  </sheets>
  <definedNames>
    <definedName name="_xlnm.Print_Area" localSheetId="0">党员发展转正材料报送目录!$A$1:$E$46</definedName>
  </definedNames>
  <calcPr calcId="144525"/>
</workbook>
</file>

<file path=xl/sharedStrings.xml><?xml version="1.0" encoding="utf-8"?>
<sst xmlns="http://schemas.openxmlformats.org/spreadsheetml/2006/main" count="108" uniqueCount="69">
  <si>
    <t>党员发展转正材料报送目录（2023版）</t>
  </si>
  <si>
    <t>党组织名称(盖章)：__________   党员姓名：__________    志愿书编号：____________</t>
  </si>
  <si>
    <t>序号</t>
  </si>
  <si>
    <t>材 料 名 称</t>
  </si>
  <si>
    <t>材料形成
时间</t>
  </si>
  <si>
    <t>审核要求</t>
  </si>
  <si>
    <t>是否
符合要求</t>
  </si>
  <si>
    <t>一、申请入党</t>
  </si>
  <si>
    <t>入党申请书</t>
  </si>
  <si>
    <t>年龄满18周岁，手写</t>
  </si>
  <si>
    <t>是</t>
  </si>
  <si>
    <t>自传</t>
  </si>
  <si>
    <t>与入党申请书同时，手写</t>
  </si>
  <si>
    <t>同入党申请人的谈话记录</t>
  </si>
  <si>
    <t>提交申请书一个月内</t>
  </si>
  <si>
    <t>二、入党积极分子的确定和培养教育</t>
  </si>
  <si>
    <t>团组织推荐优秀团员作为入党积极分子公示</t>
  </si>
  <si>
    <t>写明公示时间</t>
  </si>
  <si>
    <t>团组织推优审核表</t>
  </si>
  <si>
    <t>公示期满后</t>
  </si>
  <si>
    <r>
      <rPr>
        <sz val="10"/>
        <color rgb="FF000000"/>
        <rFont val="楷体"/>
        <charset val="134"/>
      </rPr>
      <t>研究</t>
    </r>
    <r>
      <rPr>
        <b/>
        <sz val="10"/>
        <color rgb="FF000000"/>
        <rFont val="楷体"/>
        <charset val="134"/>
      </rPr>
      <t>确定入党积极分子</t>
    </r>
    <r>
      <rPr>
        <sz val="10"/>
        <color rgb="FF000000"/>
        <rFont val="楷体"/>
        <charset val="134"/>
      </rPr>
      <t>的支部委员会（支部大会）会议记录</t>
    </r>
  </si>
  <si>
    <t>提交申请书六个月以后</t>
  </si>
  <si>
    <t>入党积极分子备案表</t>
  </si>
  <si>
    <t>确定入党积极分子后</t>
  </si>
  <si>
    <t>思想汇报</t>
  </si>
  <si>
    <t>&gt;=4份，最后一份思想汇报形成时间</t>
  </si>
  <si>
    <t>积极分子考察登记表</t>
  </si>
  <si>
    <r>
      <rPr>
        <sz val="10"/>
        <color rgb="FF000000"/>
        <rFont val="楷体"/>
        <charset val="134"/>
      </rPr>
      <t>最后一季度</t>
    </r>
    <r>
      <rPr>
        <b/>
        <sz val="10"/>
        <color rgb="FF000000"/>
        <rFont val="楷体"/>
        <charset val="134"/>
      </rPr>
      <t>党支部考察意见</t>
    </r>
    <r>
      <rPr>
        <sz val="10"/>
        <color rgb="FF000000"/>
        <rFont val="楷体"/>
        <charset val="134"/>
      </rPr>
      <t>形成时间</t>
    </r>
  </si>
  <si>
    <t>三、发展对象的确定和考察</t>
  </si>
  <si>
    <t>学生成绩单</t>
  </si>
  <si>
    <t>无不及格科目</t>
  </si>
  <si>
    <t>确定发展对象征求党员或群众意见会议记录</t>
  </si>
  <si>
    <t>确定发展对象的支部委员会（支部大会）会议记录</t>
  </si>
  <si>
    <r>
      <rPr>
        <sz val="10"/>
        <color rgb="FF000000"/>
        <rFont val="楷体"/>
        <charset val="134"/>
      </rPr>
      <t>确定积极分子一年之后，与积极分子考察表中</t>
    </r>
    <r>
      <rPr>
        <b/>
        <sz val="10"/>
        <color rgb="FF000000"/>
        <rFont val="楷体"/>
        <charset val="134"/>
      </rPr>
      <t>党支部综合考察意见</t>
    </r>
    <r>
      <rPr>
        <sz val="10"/>
        <color rgb="FF000000"/>
        <rFont val="楷体"/>
        <charset val="134"/>
      </rPr>
      <t>时间一致</t>
    </r>
  </si>
  <si>
    <t>发展对象备案表</t>
  </si>
  <si>
    <t>调查证明材料表</t>
  </si>
  <si>
    <t>政治审查报告</t>
  </si>
  <si>
    <t>党校培训证明</t>
  </si>
  <si>
    <t>下拉菜单选择时间</t>
  </si>
  <si>
    <t>四、预备党员的接收</t>
  </si>
  <si>
    <t>关于拟吸收中共预备党员的公示</t>
  </si>
  <si>
    <t>接收预备党员公示情况表</t>
  </si>
  <si>
    <t>入党志愿书</t>
  </si>
  <si>
    <t>支部大会时间</t>
  </si>
  <si>
    <t>接收预备党员的支部大会会议记录</t>
  </si>
  <si>
    <t>党委审批</t>
  </si>
  <si>
    <t>支部大会召开后三个月内</t>
  </si>
  <si>
    <t>二级党组织书记（签字）：</t>
  </si>
  <si>
    <t xml:space="preserve">五、预备党员的教育、考察和转正       </t>
  </si>
  <si>
    <t>入党宣誓材料</t>
  </si>
  <si>
    <t>党委审批后一个月内</t>
  </si>
  <si>
    <t>预备期思想汇报</t>
  </si>
  <si>
    <t>转正申请书</t>
  </si>
  <si>
    <t>预备期满提前一周及以后</t>
  </si>
  <si>
    <t>预备党员考察表</t>
  </si>
  <si>
    <t>党总支对预备党员转正的意见形成时间</t>
  </si>
  <si>
    <t>预备党员转正答辩情况报告</t>
  </si>
  <si>
    <t>未参加答辩者可以不提供</t>
  </si>
  <si>
    <t>预备党员转正征求党员或群众意见会议记录</t>
  </si>
  <si>
    <t>预备期满后</t>
  </si>
  <si>
    <t>预备党员转正公示</t>
  </si>
  <si>
    <t>预备党员转正公示情况表</t>
  </si>
  <si>
    <t>入党志愿书（同19项，需填写相应部分内容）</t>
  </si>
  <si>
    <t>讨论预备党员转正的支部大会会议记录</t>
  </si>
  <si>
    <t>备注：</t>
  </si>
  <si>
    <r>
      <rPr>
        <sz val="11"/>
        <color rgb="FF000000"/>
        <rFont val="宋体"/>
        <charset val="134"/>
      </rPr>
      <t>1.此表具有审核功能，</t>
    </r>
    <r>
      <rPr>
        <b/>
        <sz val="11"/>
        <color rgb="FF000000"/>
        <rFont val="宋体"/>
        <charset val="134"/>
      </rPr>
      <t>第一至四部分请线上填写，填写错误会显示红色</t>
    </r>
    <r>
      <rPr>
        <sz val="11"/>
        <color rgb="FF000000"/>
        <rFont val="宋体"/>
        <charset val="134"/>
      </rPr>
      <t>，请修改无误后打印粘贴于档案袋封面；</t>
    </r>
  </si>
  <si>
    <r>
      <rPr>
        <sz val="11"/>
        <color rgb="FF000000"/>
        <rFont val="宋体"/>
        <charset val="134"/>
      </rPr>
      <t>2.</t>
    </r>
    <r>
      <rPr>
        <b/>
        <sz val="11"/>
        <color rgb="FF000000"/>
        <rFont val="宋体"/>
        <charset val="134"/>
      </rPr>
      <t>第五部分（预备党员转正）手动填写，</t>
    </r>
    <r>
      <rPr>
        <sz val="11"/>
        <color rgb="FF000000"/>
        <rFont val="宋体"/>
        <charset val="134"/>
      </rPr>
      <t>确保时间从前往后，</t>
    </r>
    <r>
      <rPr>
        <b/>
        <sz val="11"/>
        <color rgb="FF000000"/>
        <rFont val="宋体"/>
        <charset val="134"/>
      </rPr>
      <t>预备党员一般不得提前转正；</t>
    </r>
  </si>
  <si>
    <t>3.请确保档案中材料形成时间与此目录一致；</t>
  </si>
  <si>
    <t>4.档案袋中材料需按顺序整理好且每项材料务必在右上角标注相应的序号。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</si>
</sst>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quot;/&quot;d"/>
  </numFmts>
  <fonts count="29">
    <font>
      <sz val="11"/>
      <name val="宋体"/>
      <charset val="134"/>
    </font>
    <font>
      <sz val="11"/>
      <color rgb="FF000000"/>
      <name val="宋体"/>
      <charset val="134"/>
    </font>
    <font>
      <b/>
      <sz val="16"/>
      <color rgb="FF000000"/>
      <name val="宋体"/>
      <charset val="134"/>
    </font>
    <font>
      <b/>
      <sz val="12"/>
      <color rgb="FF000000"/>
      <name val="楷体"/>
      <charset val="134"/>
    </font>
    <font>
      <b/>
      <sz val="10"/>
      <color rgb="FF000000"/>
      <name val="楷体"/>
      <charset val="134"/>
    </font>
    <font>
      <sz val="10"/>
      <color rgb="FF000000"/>
      <name val="楷体"/>
      <charset val="134"/>
    </font>
    <font>
      <sz val="10"/>
      <name val="楷体"/>
      <charset val="134"/>
    </font>
    <font>
      <sz val="11"/>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1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0" borderId="19" applyNumberFormat="0" applyFill="0" applyAlignment="0" applyProtection="0">
      <alignment vertical="center"/>
    </xf>
    <xf numFmtId="0" fontId="12" fillId="9" borderId="0" applyNumberFormat="0" applyBorder="0" applyAlignment="0" applyProtection="0">
      <alignment vertical="center"/>
    </xf>
    <xf numFmtId="0" fontId="15" fillId="0" borderId="20" applyNumberFormat="0" applyFill="0" applyAlignment="0" applyProtection="0">
      <alignment vertical="center"/>
    </xf>
    <xf numFmtId="0" fontId="12" fillId="10" borderId="0" applyNumberFormat="0" applyBorder="0" applyAlignment="0" applyProtection="0">
      <alignment vertical="center"/>
    </xf>
    <xf numFmtId="0" fontId="21" fillId="11" borderId="21" applyNumberFormat="0" applyAlignment="0" applyProtection="0">
      <alignment vertical="center"/>
    </xf>
    <xf numFmtId="0" fontId="22" fillId="11" borderId="17" applyNumberFormat="0" applyAlignment="0" applyProtection="0">
      <alignment vertical="center"/>
    </xf>
    <xf numFmtId="0" fontId="23" fillId="12" borderId="2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23" applyNumberFormat="0" applyFill="0" applyAlignment="0" applyProtection="0">
      <alignment vertical="center"/>
    </xf>
    <xf numFmtId="0" fontId="25" fillId="0" borderId="2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61">
    <xf numFmtId="0" fontId="0" fillId="0" borderId="0" xfId="0">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pplyProtection="1">
      <alignment horizontal="center" vertical="center"/>
      <protection locked="0"/>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176" fontId="5"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0" fillId="0" borderId="0" xfId="0" applyProtection="1">
      <alignment vertical="center"/>
      <protection locked="0"/>
    </xf>
    <xf numFmtId="0" fontId="0" fillId="0" borderId="0" xfId="0" applyAlignment="1">
      <alignment horizontal="center" vertical="center"/>
    </xf>
    <xf numFmtId="0" fontId="5" fillId="0" borderId="1" xfId="0"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4" fillId="0" borderId="1" xfId="0" applyFont="1" applyBorder="1" applyAlignment="1">
      <alignment horizontal="left"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176"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176" fontId="5" fillId="0" borderId="2" xfId="0" applyNumberFormat="1"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176" fontId="5" fillId="0" borderId="7" xfId="0" applyNumberFormat="1"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4" fillId="0" borderId="3" xfId="0" applyFont="1" applyBorder="1" applyAlignment="1">
      <alignment horizontal="left" vertical="center"/>
    </xf>
    <xf numFmtId="176"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pplyProtection="1">
      <alignment horizontal="left" vertical="center"/>
      <protection locked="0"/>
    </xf>
    <xf numFmtId="0" fontId="5" fillId="0" borderId="2" xfId="0" applyFont="1" applyBorder="1" applyAlignment="1" applyProtection="1">
      <alignment horizontal="center" vertical="center" wrapText="1"/>
      <protection locked="0"/>
    </xf>
    <xf numFmtId="176" fontId="5" fillId="0" borderId="8" xfId="0" applyNumberFormat="1" applyFont="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0" fillId="0" borderId="9" xfId="0" applyBorder="1" applyAlignment="1">
      <alignment vertical="top"/>
    </xf>
    <xf numFmtId="0" fontId="1" fillId="0" borderId="10" xfId="0" applyFont="1" applyBorder="1" applyAlignment="1">
      <alignment horizontal="left" vertical="top" wrapText="1"/>
    </xf>
    <xf numFmtId="0" fontId="1" fillId="0" borderId="10" xfId="0" applyFont="1" applyBorder="1" applyAlignment="1">
      <alignment horizontal="center" vertical="top" wrapText="1"/>
    </xf>
    <xf numFmtId="0" fontId="1" fillId="0" borderId="11" xfId="0" applyFont="1" applyBorder="1" applyAlignment="1">
      <alignment horizontal="left" vertical="top" wrapText="1"/>
    </xf>
    <xf numFmtId="0" fontId="0" fillId="0" borderId="12" xfId="0" applyBorder="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vertical="top"/>
    </xf>
    <xf numFmtId="0" fontId="1" fillId="0" borderId="15" xfId="0" applyFont="1" applyBorder="1" applyAlignment="1">
      <alignment horizontal="left" vertical="top"/>
    </xf>
    <xf numFmtId="0" fontId="1" fillId="0" borderId="15" xfId="0" applyFont="1" applyBorder="1" applyAlignment="1">
      <alignment horizontal="center" vertical="top"/>
    </xf>
    <xf numFmtId="0" fontId="1" fillId="0" borderId="16" xfId="0" applyFont="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view="pageBreakPreview" zoomScaleNormal="100" workbookViewId="0">
      <selection activeCell="E37" sqref="E37"/>
    </sheetView>
  </sheetViews>
  <sheetFormatPr defaultColWidth="10" defaultRowHeight="14.4" outlineLevelCol="7"/>
  <cols>
    <col min="1" max="1" width="7.11111111111111" customWidth="1"/>
    <col min="2" max="2" width="45.3333333333333" customWidth="1"/>
    <col min="3" max="3" width="14.1111111111111" style="1" customWidth="1"/>
    <col min="4" max="4" width="19" style="2" customWidth="1"/>
    <col min="5" max="5" width="11.2222222222222" customWidth="1"/>
    <col min="6" max="6" width="12.3333333333333" hidden="1" customWidth="1"/>
  </cols>
  <sheetData>
    <row r="1" ht="31.05" customHeight="1" spans="1:5">
      <c r="A1" s="3" t="s">
        <v>0</v>
      </c>
      <c r="B1" s="3"/>
      <c r="C1" s="4"/>
      <c r="D1" s="3"/>
      <c r="E1" s="3"/>
    </row>
    <row r="2" ht="27" customHeight="1" spans="1:5">
      <c r="A2" s="5" t="s">
        <v>1</v>
      </c>
      <c r="B2" s="5"/>
      <c r="C2" s="5"/>
      <c r="D2" s="5"/>
      <c r="E2" s="5"/>
    </row>
    <row r="3" ht="12" customHeight="1" spans="1:5">
      <c r="A3" s="6" t="s">
        <v>2</v>
      </c>
      <c r="B3" s="7" t="s">
        <v>3</v>
      </c>
      <c r="C3" s="8" t="s">
        <v>4</v>
      </c>
      <c r="D3" s="7" t="s">
        <v>5</v>
      </c>
      <c r="E3" s="7" t="s">
        <v>6</v>
      </c>
    </row>
    <row r="4" ht="18" customHeight="1" spans="1:5">
      <c r="A4" s="6"/>
      <c r="B4" s="7"/>
      <c r="C4" s="9"/>
      <c r="D4" s="7"/>
      <c r="E4" s="6"/>
    </row>
    <row r="5" spans="1:5">
      <c r="A5" s="10" t="s">
        <v>7</v>
      </c>
      <c r="B5" s="11"/>
      <c r="C5" s="11"/>
      <c r="D5" s="12"/>
      <c r="E5" s="13"/>
    </row>
    <row r="6" spans="1:5">
      <c r="A6" s="14">
        <v>1</v>
      </c>
      <c r="B6" s="15" t="s">
        <v>8</v>
      </c>
      <c r="C6" s="16"/>
      <c r="D6" s="17" t="s">
        <v>9</v>
      </c>
      <c r="E6" s="18" t="s">
        <v>10</v>
      </c>
    </row>
    <row r="7" ht="24" spans="1:6">
      <c r="A7" s="14">
        <v>2</v>
      </c>
      <c r="B7" s="15" t="s">
        <v>11</v>
      </c>
      <c r="C7" s="16"/>
      <c r="D7" s="17" t="s">
        <v>12</v>
      </c>
      <c r="E7" s="18" t="s">
        <v>10</v>
      </c>
      <c r="F7" t="b">
        <f>AND(C7=C6,C7&lt;&gt;"")</f>
        <v>0</v>
      </c>
    </row>
    <row r="8" spans="1:8">
      <c r="A8" s="14">
        <v>3</v>
      </c>
      <c r="B8" s="15" t="s">
        <v>13</v>
      </c>
      <c r="C8" s="16"/>
      <c r="D8" s="17" t="s">
        <v>14</v>
      </c>
      <c r="E8" s="18" t="s">
        <v>10</v>
      </c>
      <c r="F8" t="b">
        <f>AND(C8&gt;C6,C8&lt;=EDATE(C6,1))</f>
        <v>0</v>
      </c>
      <c r="H8" s="19"/>
    </row>
    <row r="9" spans="1:5">
      <c r="A9" s="10" t="s">
        <v>15</v>
      </c>
      <c r="B9" s="11"/>
      <c r="C9" s="11"/>
      <c r="D9" s="12"/>
      <c r="E9" s="13"/>
    </row>
    <row r="10" spans="1:6">
      <c r="A10" s="14">
        <v>4</v>
      </c>
      <c r="B10" s="15" t="s">
        <v>16</v>
      </c>
      <c r="C10" s="16"/>
      <c r="D10" s="17" t="s">
        <v>17</v>
      </c>
      <c r="E10" s="18" t="s">
        <v>10</v>
      </c>
      <c r="F10" t="b">
        <f>C10&gt;C8</f>
        <v>0</v>
      </c>
    </row>
    <row r="11" spans="1:6">
      <c r="A11" s="14">
        <v>5</v>
      </c>
      <c r="B11" s="15" t="s">
        <v>18</v>
      </c>
      <c r="C11" s="16"/>
      <c r="D11" s="17" t="s">
        <v>19</v>
      </c>
      <c r="E11" s="18" t="s">
        <v>10</v>
      </c>
      <c r="F11" s="20" t="str">
        <f>IFERROR(C11&gt;WORKDAY(C10-1,5),"FALSE")</f>
        <v>FALSE</v>
      </c>
    </row>
    <row r="12" ht="24" spans="1:6">
      <c r="A12" s="14">
        <v>6</v>
      </c>
      <c r="B12" s="15" t="s">
        <v>20</v>
      </c>
      <c r="C12" s="16"/>
      <c r="D12" s="17" t="s">
        <v>21</v>
      </c>
      <c r="E12" s="21" t="s">
        <v>10</v>
      </c>
      <c r="F12" t="b">
        <f>AND(C12&gt;=EDATE(C6,6))</f>
        <v>0</v>
      </c>
    </row>
    <row r="13" spans="1:6">
      <c r="A13" s="14">
        <v>7</v>
      </c>
      <c r="B13" s="15" t="s">
        <v>22</v>
      </c>
      <c r="C13" s="16"/>
      <c r="D13" s="17" t="s">
        <v>23</v>
      </c>
      <c r="E13" s="18" t="s">
        <v>10</v>
      </c>
      <c r="F13" t="b">
        <f>C13&gt;C12</f>
        <v>0</v>
      </c>
    </row>
    <row r="14" ht="24" spans="1:6">
      <c r="A14" s="14">
        <v>8</v>
      </c>
      <c r="B14" s="15" t="s">
        <v>24</v>
      </c>
      <c r="C14" s="16"/>
      <c r="D14" s="17" t="s">
        <v>25</v>
      </c>
      <c r="E14" s="21" t="s">
        <v>10</v>
      </c>
      <c r="F14" t="b">
        <f>C14&gt;C13</f>
        <v>0</v>
      </c>
    </row>
    <row r="15" ht="24" spans="1:6">
      <c r="A15" s="14">
        <v>9</v>
      </c>
      <c r="B15" s="15" t="s">
        <v>26</v>
      </c>
      <c r="C15" s="16"/>
      <c r="D15" s="17" t="s">
        <v>27</v>
      </c>
      <c r="E15" s="18" t="s">
        <v>10</v>
      </c>
      <c r="F15" t="b">
        <f>AND(C15&gt;C14,C15&lt;=EDATE(C14,3))</f>
        <v>0</v>
      </c>
    </row>
    <row r="16" spans="1:5">
      <c r="A16" s="10" t="s">
        <v>28</v>
      </c>
      <c r="B16" s="11"/>
      <c r="C16" s="11"/>
      <c r="D16" s="12"/>
      <c r="E16" s="13"/>
    </row>
    <row r="17" spans="1:5">
      <c r="A17" s="14">
        <v>10</v>
      </c>
      <c r="B17" s="15" t="s">
        <v>29</v>
      </c>
      <c r="C17" s="16"/>
      <c r="D17" s="17" t="s">
        <v>30</v>
      </c>
      <c r="E17" s="18" t="s">
        <v>10</v>
      </c>
    </row>
    <row r="18" spans="1:6">
      <c r="A18" s="14">
        <v>11</v>
      </c>
      <c r="B18" s="15" t="s">
        <v>31</v>
      </c>
      <c r="C18" s="16"/>
      <c r="D18" s="17"/>
      <c r="E18" s="18" t="s">
        <v>10</v>
      </c>
      <c r="F18" t="b">
        <f>C18&gt;C15</f>
        <v>0</v>
      </c>
    </row>
    <row r="19" ht="49.05" customHeight="1" spans="1:6">
      <c r="A19" s="14">
        <v>12</v>
      </c>
      <c r="B19" s="15" t="s">
        <v>32</v>
      </c>
      <c r="C19" s="16"/>
      <c r="D19" s="17" t="s">
        <v>33</v>
      </c>
      <c r="E19" s="18" t="s">
        <v>10</v>
      </c>
      <c r="F19" t="b">
        <f>C19&gt;C18</f>
        <v>0</v>
      </c>
    </row>
    <row r="20" spans="1:6">
      <c r="A20" s="14">
        <v>13</v>
      </c>
      <c r="B20" s="15" t="s">
        <v>34</v>
      </c>
      <c r="C20" s="16"/>
      <c r="D20" s="17"/>
      <c r="E20" s="18" t="s">
        <v>10</v>
      </c>
      <c r="F20" t="b">
        <f>C20&gt;C19</f>
        <v>0</v>
      </c>
    </row>
    <row r="21" spans="1:6">
      <c r="A21" s="14">
        <v>14</v>
      </c>
      <c r="B21" s="15" t="s">
        <v>35</v>
      </c>
      <c r="C21" s="16"/>
      <c r="D21" s="17"/>
      <c r="E21" s="18" t="s">
        <v>10</v>
      </c>
      <c r="F21" t="b">
        <f>C21&gt;C20</f>
        <v>0</v>
      </c>
    </row>
    <row r="22" spans="1:6">
      <c r="A22" s="14">
        <v>15</v>
      </c>
      <c r="B22" s="15" t="s">
        <v>36</v>
      </c>
      <c r="C22" s="16"/>
      <c r="D22" s="17"/>
      <c r="E22" s="18" t="s">
        <v>10</v>
      </c>
      <c r="F22" t="b">
        <f>C22&gt;C21</f>
        <v>0</v>
      </c>
    </row>
    <row r="23" spans="1:5">
      <c r="A23" s="14">
        <v>16</v>
      </c>
      <c r="B23" s="15" t="s">
        <v>37</v>
      </c>
      <c r="C23" s="22"/>
      <c r="D23" s="23" t="s">
        <v>38</v>
      </c>
      <c r="E23" s="18" t="s">
        <v>10</v>
      </c>
    </row>
    <row r="24" spans="1:5">
      <c r="A24" s="24" t="s">
        <v>39</v>
      </c>
      <c r="B24" s="24"/>
      <c r="C24" s="25"/>
      <c r="D24" s="26"/>
      <c r="E24" s="18"/>
    </row>
    <row r="25" spans="1:6">
      <c r="A25" s="14">
        <v>17</v>
      </c>
      <c r="B25" s="27" t="s">
        <v>40</v>
      </c>
      <c r="C25" s="16"/>
      <c r="D25" s="17" t="s">
        <v>17</v>
      </c>
      <c r="E25" s="28" t="s">
        <v>10</v>
      </c>
      <c r="F25" t="b">
        <f>C25&gt;C22</f>
        <v>0</v>
      </c>
    </row>
    <row r="26" spans="1:6">
      <c r="A26" s="14">
        <v>18</v>
      </c>
      <c r="B26" s="15" t="s">
        <v>41</v>
      </c>
      <c r="C26" s="16"/>
      <c r="D26" s="17" t="s">
        <v>19</v>
      </c>
      <c r="E26" s="18" t="s">
        <v>10</v>
      </c>
      <c r="F26" s="20" t="str">
        <f>IFERROR(C26&gt;WORKDAY(C25-1,5),"FALSE")</f>
        <v>FALSE</v>
      </c>
    </row>
    <row r="27" spans="1:6">
      <c r="A27" s="14">
        <v>19</v>
      </c>
      <c r="B27" s="15" t="s">
        <v>42</v>
      </c>
      <c r="C27" s="29"/>
      <c r="D27" s="30" t="s">
        <v>43</v>
      </c>
      <c r="E27" s="18" t="s">
        <v>10</v>
      </c>
      <c r="F27" t="b">
        <f>C27&gt;=C26</f>
        <v>1</v>
      </c>
    </row>
    <row r="28" spans="1:6">
      <c r="A28" s="31">
        <v>20</v>
      </c>
      <c r="B28" s="32" t="s">
        <v>44</v>
      </c>
      <c r="C28" s="33"/>
      <c r="D28" s="34" t="s">
        <v>43</v>
      </c>
      <c r="E28" s="35" t="s">
        <v>10</v>
      </c>
      <c r="F28" t="b">
        <f>AND(C28=C27,C28&lt;&gt;"")</f>
        <v>0</v>
      </c>
    </row>
    <row r="29" ht="24" spans="1:6">
      <c r="A29" s="36">
        <v>21</v>
      </c>
      <c r="B29" s="37" t="s">
        <v>45</v>
      </c>
      <c r="C29" s="38"/>
      <c r="D29" s="39" t="s">
        <v>46</v>
      </c>
      <c r="E29" s="40" t="s">
        <v>10</v>
      </c>
      <c r="F29" t="b">
        <f>AND(C29&gt;C28,C29&lt;EDATE(C28,3))</f>
        <v>0</v>
      </c>
    </row>
    <row r="30" ht="22.05" customHeight="1" spans="1:5">
      <c r="A30" s="41" t="s">
        <v>47</v>
      </c>
      <c r="B30" s="41"/>
      <c r="C30" s="41"/>
      <c r="D30" s="41"/>
      <c r="E30" s="41"/>
    </row>
    <row r="31" spans="1:5">
      <c r="A31" s="42" t="s">
        <v>48</v>
      </c>
      <c r="B31" s="42"/>
      <c r="C31" s="43"/>
      <c r="D31" s="44"/>
      <c r="E31" s="45"/>
    </row>
    <row r="32" spans="1:6">
      <c r="A32" s="14">
        <v>22</v>
      </c>
      <c r="B32" s="15" t="s">
        <v>49</v>
      </c>
      <c r="C32" s="16"/>
      <c r="D32" s="17" t="s">
        <v>50</v>
      </c>
      <c r="E32" s="18" t="s">
        <v>10</v>
      </c>
      <c r="F32" t="b">
        <f>AND(C32&gt;C29,C32&lt;EDATE(C29,1))</f>
        <v>0</v>
      </c>
    </row>
    <row r="33" ht="24" spans="1:6">
      <c r="A33" s="14">
        <v>23</v>
      </c>
      <c r="B33" s="15" t="s">
        <v>51</v>
      </c>
      <c r="C33" s="16"/>
      <c r="D33" s="17" t="s">
        <v>25</v>
      </c>
      <c r="E33" s="18" t="s">
        <v>10</v>
      </c>
      <c r="F33" t="b">
        <f>C33&gt;C32</f>
        <v>0</v>
      </c>
    </row>
    <row r="34" ht="24" spans="1:6">
      <c r="A34" s="14">
        <v>24</v>
      </c>
      <c r="B34" s="15" t="s">
        <v>52</v>
      </c>
      <c r="C34" s="16"/>
      <c r="D34" s="17" t="s">
        <v>53</v>
      </c>
      <c r="E34" s="18" t="s">
        <v>10</v>
      </c>
      <c r="F34" t="e">
        <f>AND(C34&gt;EDATE(C28,12)-7)</f>
        <v>#NUM!</v>
      </c>
    </row>
    <row r="35" ht="24" spans="1:6">
      <c r="A35" s="14">
        <v>25</v>
      </c>
      <c r="B35" s="15" t="s">
        <v>54</v>
      </c>
      <c r="C35" s="16"/>
      <c r="D35" s="17" t="s">
        <v>55</v>
      </c>
      <c r="E35" s="18" t="s">
        <v>10</v>
      </c>
      <c r="F35" t="b">
        <f>C35&gt;C34</f>
        <v>0</v>
      </c>
    </row>
    <row r="36" ht="24" spans="1:6">
      <c r="A36" s="14">
        <v>26</v>
      </c>
      <c r="B36" s="15" t="s">
        <v>56</v>
      </c>
      <c r="C36" s="16"/>
      <c r="D36" s="17" t="s">
        <v>57</v>
      </c>
      <c r="E36" s="21" t="s">
        <v>10</v>
      </c>
      <c r="F36" t="b">
        <f>OR(C36&gt;C35,C36="")</f>
        <v>1</v>
      </c>
    </row>
    <row r="37" spans="1:6">
      <c r="A37" s="14">
        <v>27</v>
      </c>
      <c r="B37" s="15" t="s">
        <v>58</v>
      </c>
      <c r="C37" s="16"/>
      <c r="D37" s="17" t="s">
        <v>59</v>
      </c>
      <c r="E37" s="21" t="s">
        <v>10</v>
      </c>
      <c r="F37" t="e">
        <f>AND(C37&gt;C36,C37&gt;=EDATE(C28,12))</f>
        <v>#NUM!</v>
      </c>
    </row>
    <row r="38" spans="1:6">
      <c r="A38" s="14">
        <v>28</v>
      </c>
      <c r="B38" s="15" t="s">
        <v>60</v>
      </c>
      <c r="C38" s="16"/>
      <c r="D38" s="17" t="s">
        <v>17</v>
      </c>
      <c r="E38" s="21" t="s">
        <v>10</v>
      </c>
      <c r="F38" t="b">
        <f>C38&gt;C37</f>
        <v>0</v>
      </c>
    </row>
    <row r="39" spans="1:6">
      <c r="A39" s="14">
        <v>29</v>
      </c>
      <c r="B39" s="15" t="s">
        <v>61</v>
      </c>
      <c r="C39" s="16"/>
      <c r="D39" s="17" t="s">
        <v>19</v>
      </c>
      <c r="E39" s="18" t="s">
        <v>10</v>
      </c>
      <c r="F39" t="b">
        <f>C39&gt;=WORKDAY(C38,5)</f>
        <v>0</v>
      </c>
    </row>
    <row r="40" spans="1:6">
      <c r="A40" s="14">
        <v>30</v>
      </c>
      <c r="B40" s="15" t="s">
        <v>62</v>
      </c>
      <c r="C40" s="16"/>
      <c r="D40" s="17" t="s">
        <v>43</v>
      </c>
      <c r="E40" s="18" t="s">
        <v>10</v>
      </c>
      <c r="F40" t="b">
        <f>C40&gt;C39</f>
        <v>0</v>
      </c>
    </row>
    <row r="41" spans="1:6">
      <c r="A41" s="31">
        <v>31</v>
      </c>
      <c r="B41" s="32" t="s">
        <v>63</v>
      </c>
      <c r="C41" s="33"/>
      <c r="D41" s="34" t="s">
        <v>43</v>
      </c>
      <c r="E41" s="46" t="s">
        <v>10</v>
      </c>
      <c r="F41" t="b">
        <f>AND(C41=C40,C41&lt;&gt;"")</f>
        <v>0</v>
      </c>
    </row>
    <row r="42" ht="24" customHeight="1" spans="1:5">
      <c r="A42" s="41" t="s">
        <v>47</v>
      </c>
      <c r="B42" s="41"/>
      <c r="C42" s="47"/>
      <c r="D42" s="48"/>
      <c r="E42" s="41"/>
    </row>
    <row r="43" ht="30" customHeight="1" spans="1:5">
      <c r="A43" s="49" t="s">
        <v>64</v>
      </c>
      <c r="B43" s="50" t="s">
        <v>65</v>
      </c>
      <c r="C43" s="50"/>
      <c r="D43" s="51"/>
      <c r="E43" s="52"/>
    </row>
    <row r="44" spans="1:5">
      <c r="A44" s="53"/>
      <c r="B44" s="54" t="s">
        <v>66</v>
      </c>
      <c r="C44" s="54"/>
      <c r="D44" s="55"/>
      <c r="E44" s="56"/>
    </row>
    <row r="45" spans="1:5">
      <c r="A45" s="53"/>
      <c r="B45" s="54" t="s">
        <v>67</v>
      </c>
      <c r="C45" s="54"/>
      <c r="D45" s="55"/>
      <c r="E45" s="56"/>
    </row>
    <row r="46" ht="15" customHeight="1" spans="1:5">
      <c r="A46" s="57"/>
      <c r="B46" s="58" t="s">
        <v>68</v>
      </c>
      <c r="C46" s="58"/>
      <c r="D46" s="59"/>
      <c r="E46" s="60"/>
    </row>
  </sheetData>
  <sheetProtection password="E96B" sheet="1" autoFilter="0" objects="1"/>
  <mergeCells count="18">
    <mergeCell ref="A1:E1"/>
    <mergeCell ref="A2:E2"/>
    <mergeCell ref="A5:E5"/>
    <mergeCell ref="A9:E9"/>
    <mergeCell ref="A16:E16"/>
    <mergeCell ref="A24:D24"/>
    <mergeCell ref="A30:E30"/>
    <mergeCell ref="A31:D31"/>
    <mergeCell ref="A42:E42"/>
    <mergeCell ref="B43:E43"/>
    <mergeCell ref="B44:E44"/>
    <mergeCell ref="B45:E45"/>
    <mergeCell ref="B46:E46"/>
    <mergeCell ref="A3:A4"/>
    <mergeCell ref="B3:B4"/>
    <mergeCell ref="C3:C4"/>
    <mergeCell ref="D3:D4"/>
    <mergeCell ref="E3:E4"/>
  </mergeCells>
  <conditionalFormatting sqref="C1:C41">
    <cfRule type="expression" dxfId="0" priority="1">
      <formula>AND($F1&lt;&gt;"",$F1=FALSE,C1&lt;&gt;"")</formula>
    </cfRule>
  </conditionalFormatting>
  <dataValidations count="3">
    <dataValidation type="list" allowBlank="1" showInputMessage="1" showErrorMessage="1" sqref="E6:E8 E10:E15 E17:E23 E25:E29 E32:E41">
      <formula1>"是,否"</formula1>
    </dataValidation>
    <dataValidation type="date" operator="between" allowBlank="1" showInputMessage="1" showErrorMessage="1" errorTitle="输入错误" error="请输入日期格式如2023/3/2" sqref="C18 C19 C6:C8 C10:C15 C20:C22 C25:C29 C32:C41" errorStyle="warning">
      <formula1>36526</formula1>
      <formula2>401769</formula2>
    </dataValidation>
    <dataValidation type="list" allowBlank="1" showInputMessage="1" showErrorMessage="1" sqref="C23">
      <formula1>"2020年5月15日-25日,2021年3月20日-31日,2022年4月23日-30日,2022年12月12日-18日,2023年2月25日-3月6日"</formula1>
    </dataValidation>
  </dataValidations>
  <pageMargins left="0.751388888888889" right="0.751388888888889" top="0.751388888888889" bottom="0.751388888888889" header="0.5" footer="0.5"/>
  <pageSetup paperSize="9" scale="9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党员发展转正材料报送目录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hejun</dc:creator>
  <cp:lastModifiedBy>水心</cp:lastModifiedBy>
  <dcterms:created xsi:type="dcterms:W3CDTF">2023-02-28T20:49:00Z</dcterms:created>
  <dcterms:modified xsi:type="dcterms:W3CDTF">2023-05-04T07:39:59Z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369F7D4320BF46598457E0DAAEA254AE_13</vt:lpwstr>
  </property>
  <property fmtid="{D5CDD505-2E9C-101B-9397-08002B2CF9AE}" pid="3" name="KSOProductBuildVer">
    <vt:lpwstr>2052-11.1.0.14036</vt:lpwstr>
  </property>
</Properties>
</file>