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" name="ID_DCF7082AAE384A17A35AD1580210EFCF" descr="微信图片_20260303101049_4_35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7748270"/>
        </a:xfrm>
        <a:prstGeom prst="rect">
          <a:avLst/>
        </a:prstGeom>
      </xdr:spPr>
    </xdr:pic>
  </etc:cellImage>
  <etc:cellImage>
    <xdr:pic>
      <xdr:nvPicPr>
        <xdr:cNvPr id="12" name="ID_6B1FA8E92FA1453A9795F216E9529184" descr="微信图片_20260303102111_6_35"/>
        <xdr:cNvPicPr/>
      </xdr:nvPicPr>
      <xdr:blipFill>
        <a:blip r:embed="rId2"/>
        <a:stretch>
          <a:fillRect/>
        </a:stretch>
      </xdr:blipFill>
      <xdr:spPr>
        <a:xfrm>
          <a:off x="0" y="0"/>
          <a:ext cx="9017000" cy="9855200"/>
        </a:xfrm>
        <a:prstGeom prst="rect">
          <a:avLst/>
        </a:prstGeom>
      </xdr:spPr>
    </xdr:pic>
  </etc:cellImage>
  <etc:cellImage>
    <xdr:pic>
      <xdr:nvPicPr>
        <xdr:cNvPr id="14" name="ID_03D3F44059F54EF4A2B8FA06DC0F2DA8" descr="微信图片_20260303102152_7_35"/>
        <xdr:cNvPicPr/>
      </xdr:nvPicPr>
      <xdr:blipFill>
        <a:blip r:embed="rId3"/>
        <a:stretch>
          <a:fillRect/>
        </a:stretch>
      </xdr:blipFill>
      <xdr:spPr>
        <a:xfrm>
          <a:off x="0" y="0"/>
          <a:ext cx="7315200" cy="7112000"/>
        </a:xfrm>
        <a:prstGeom prst="rect">
          <a:avLst/>
        </a:prstGeom>
      </xdr:spPr>
    </xdr:pic>
  </etc:cellImage>
  <etc:cellImage>
    <xdr:pic>
      <xdr:nvPicPr>
        <xdr:cNvPr id="15" name="ID_EDC86F38AE6F4AF48181D8F7476E1611" descr="微信图片_20260303102615_8_35"/>
        <xdr:cNvPicPr/>
      </xdr:nvPicPr>
      <xdr:blipFill>
        <a:blip r:embed="rId4"/>
        <a:stretch>
          <a:fillRect/>
        </a:stretch>
      </xdr:blipFill>
      <xdr:spPr>
        <a:xfrm>
          <a:off x="0" y="0"/>
          <a:ext cx="7239000" cy="5232400"/>
        </a:xfrm>
        <a:prstGeom prst="rect">
          <a:avLst/>
        </a:prstGeom>
      </xdr:spPr>
    </xdr:pic>
  </etc:cellImage>
  <etc:cellImage>
    <xdr:pic>
      <xdr:nvPicPr>
        <xdr:cNvPr id="16" name="ID_51C1A58317BF4F3182B7D4D736F1E39F" descr="微信图片_20260303102810_9_35"/>
        <xdr:cNvPicPr/>
      </xdr:nvPicPr>
      <xdr:blipFill>
        <a:blip r:embed="rId5"/>
        <a:stretch>
          <a:fillRect/>
        </a:stretch>
      </xdr:blipFill>
      <xdr:spPr>
        <a:xfrm>
          <a:off x="0" y="0"/>
          <a:ext cx="7391400" cy="7112000"/>
        </a:xfrm>
        <a:prstGeom prst="rect">
          <a:avLst/>
        </a:prstGeom>
      </xdr:spPr>
    </xdr:pic>
  </etc:cellImage>
  <etc:cellImage>
    <xdr:pic>
      <xdr:nvPicPr>
        <xdr:cNvPr id="17" name="ID_8C2E01297FDC45AA964424FF51283A7C" descr="微信图片_20260303103808_11_35"/>
        <xdr:cNvPicPr/>
      </xdr:nvPicPr>
      <xdr:blipFill>
        <a:blip r:embed="rId6"/>
        <a:stretch>
          <a:fillRect/>
        </a:stretch>
      </xdr:blipFill>
      <xdr:spPr>
        <a:xfrm>
          <a:off x="0" y="0"/>
          <a:ext cx="8763000" cy="6502400"/>
        </a:xfrm>
        <a:prstGeom prst="rect">
          <a:avLst/>
        </a:prstGeom>
      </xdr:spPr>
    </xdr:pic>
  </etc:cellImage>
  <etc:cellImage>
    <xdr:pic>
      <xdr:nvPicPr>
        <xdr:cNvPr id="18" name="ID_26125B23E6DB4AD79992D840FDCC9B7A" descr="微信图片_20260303103319_10_35"/>
        <xdr:cNvPicPr/>
      </xdr:nvPicPr>
      <xdr:blipFill>
        <a:blip r:embed="rId7"/>
        <a:stretch>
          <a:fillRect/>
        </a:stretch>
      </xdr:blipFill>
      <xdr:spPr>
        <a:xfrm>
          <a:off x="0" y="0"/>
          <a:ext cx="10058400" cy="9079230"/>
        </a:xfrm>
        <a:prstGeom prst="rect">
          <a:avLst/>
        </a:prstGeom>
      </xdr:spPr>
    </xdr:pic>
  </etc:cellImage>
  <etc:cellImage>
    <xdr:pic>
      <xdr:nvPicPr>
        <xdr:cNvPr id="3" name="ID_B94A006BB8DB44478232F731546A6AAF" descr="微信图片_20260303152822_12_35"/>
        <xdr:cNvPicPr/>
      </xdr:nvPicPr>
      <xdr:blipFill>
        <a:blip r:embed="rId8"/>
        <a:stretch>
          <a:fillRect/>
        </a:stretch>
      </xdr:blipFill>
      <xdr:spPr>
        <a:xfrm>
          <a:off x="0" y="0"/>
          <a:ext cx="8102600" cy="7264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<sst xmlns="http://schemas.openxmlformats.org/spreadsheetml/2006/main" count="72" uniqueCount="38">
  <si>
    <t>网球队训练器材采购需求表</t>
  </si>
  <si>
    <t>序号</t>
  </si>
  <si>
    <t>产品名称</t>
  </si>
  <si>
    <t>数量</t>
  </si>
  <si>
    <t>规格型号</t>
  </si>
  <si>
    <t>最高限单价（元）</t>
  </si>
  <si>
    <t>最高限总价（元）</t>
  </si>
  <si>
    <t>合计（元）</t>
  </si>
  <si>
    <t>图片</t>
  </si>
  <si>
    <t>服务要求</t>
  </si>
  <si>
    <t>报价金额（单价）</t>
  </si>
  <si>
    <t>报价金额（总价）</t>
  </si>
  <si>
    <t>JOINFIT健身药球</t>
  </si>
  <si>
    <t>4lb(黑色)</t>
  </si>
  <si>
    <t>1.品质要求：原装正品；
2.5月25日前完成供货；
3.货物送达学校联系资产处确认后，配送至各个部门。</t>
  </si>
  <si>
    <t>必填</t>
  </si>
  <si>
    <t>6lb（黑色）</t>
  </si>
  <si>
    <t>8lb(黑色)</t>
  </si>
  <si>
    <t>joinfit双耳药球橡</t>
  </si>
  <si>
    <t>16磅</t>
  </si>
  <si>
    <t>18磅</t>
  </si>
  <si>
    <t>joinfit可调节敏捷栏架</t>
  </si>
  <si>
    <t>可调节敏捷栏架
（pro版）</t>
  </si>
  <si>
    <t>JOINFIT负重跳绳</t>
  </si>
  <si>
    <t>280克
（女士黄色款）</t>
  </si>
  <si>
    <t>Joinfit健身弹力绳
大力把手</t>
  </si>
  <si>
    <t>黑色</t>
  </si>
  <si>
    <t>锐思臀推箱多功能软体跳箱</t>
  </si>
  <si>
    <t>黄色 红色 蓝色</t>
  </si>
  <si>
    <t>RISING锐思球形壶铃</t>
  </si>
  <si>
    <t>一套/每规格各2只</t>
  </si>
  <si>
    <t>锐思泡沫轴</t>
  </si>
  <si>
    <t>joinfit瑜伽垫防滑加厚</t>
  </si>
  <si>
    <t>（180*60cm 厚度1cm）</t>
  </si>
  <si>
    <t>joinfit弹力带</t>
  </si>
  <si>
    <t>2.5米长 绿色10磅</t>
  </si>
  <si>
    <t>2.5米长 红色15磅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</si>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</sst>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2" tint="-0.25"/>
      <name val="宋体"/>
      <charset val="134"/>
      <scheme val="minor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png"/><Relationship Id="rId5" Type="http://schemas.openxmlformats.org/officeDocument/2006/relationships/image" Target="media/image6.png"/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3810</xdr:colOff>
      <xdr:row>7</xdr:row>
      <xdr:rowOff>55245</xdr:rowOff>
    </xdr:from>
    <xdr:to>
      <xdr:col>7</xdr:col>
      <xdr:colOff>1597025</xdr:colOff>
      <xdr:row>7</xdr:row>
      <xdr:rowOff>989330</xdr:rowOff>
    </xdr:to>
    <xdr:pic>
      <xdr:nvPicPr>
        <xdr:cNvPr id="13" name="ID_9E047907819F41DDB7E39B8AB706A510" descr="微信图片_20260303102044_5_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94550" y="4258945"/>
          <a:ext cx="1593215" cy="934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102" zoomScaleNormal="102" workbookViewId="0">
      <selection activeCell="M5" sqref="M5"/>
    </sheetView>
  </sheetViews>
  <sheetFormatPr defaultColWidth="8.73333333333333" defaultRowHeight="13.5"/>
  <cols>
    <col min="2" max="2" width="11.9833333333333" customWidth="1"/>
    <col min="3" max="3" width="6.33333333333333" customWidth="1"/>
    <col min="4" max="4" width="16.4416666666667" customWidth="1"/>
    <col min="5" max="6" width="19.375" customWidth="1"/>
    <col min="7" max="7" width="12.125" customWidth="1"/>
    <col min="8" max="8" width="23.6333333333333" customWidth="1"/>
    <col min="10" max="11" width="24.2583333333333" customWidth="1"/>
  </cols>
  <sheetData>
    <row r="1" ht="34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5" t="s">
        <v>9</v>
      </c>
      <c r="J2" s="5" t="s">
        <v>10</v>
      </c>
      <c r="K2" s="5" t="s">
        <v>11</v>
      </c>
    </row>
    <row r="3" ht="55" customHeight="1" spans="1:11">
      <c r="A3" s="6">
        <v>1</v>
      </c>
      <c r="B3" s="7" t="s">
        <v>12</v>
      </c>
      <c r="C3" s="6">
        <v>4</v>
      </c>
      <c r="D3" s="6" t="s">
        <v>13</v>
      </c>
      <c r="E3" s="6">
        <v>900</v>
      </c>
      <c r="F3" s="6">
        <f t="shared" ref="F3:F11" si="0">C3*E3</f>
        <v>3600</v>
      </c>
      <c r="G3" s="6">
        <v>10800</v>
      </c>
      <c r="H3" s="6" t="str">
        <f>_xlfn.DISPIMG("ID_26125B23E6DB4AD79992D840FDCC9B7A",1)</f>
        <v>=DISPIMG("ID_26125B23E6DB4AD79992D840FDCC9B7A",1)</v>
      </c>
      <c r="I3" s="8" t="s">
        <v>14</v>
      </c>
      <c r="J3" s="9" t="s">
        <v>15</v>
      </c>
      <c r="K3" s="9" t="s">
        <v>15</v>
      </c>
    </row>
    <row r="4" ht="53" customHeight="1" spans="1:11">
      <c r="A4" s="6"/>
      <c r="B4" s="7"/>
      <c r="C4" s="6">
        <v>4</v>
      </c>
      <c r="D4" s="6" t="s">
        <v>16</v>
      </c>
      <c r="E4" s="6">
        <v>900</v>
      </c>
      <c r="F4" s="6">
        <f t="shared" si="0"/>
        <v>3600</v>
      </c>
      <c r="G4" s="6"/>
      <c r="H4" s="6"/>
      <c r="I4" s="10"/>
      <c r="J4" s="9" t="s">
        <v>15</v>
      </c>
      <c r="K4" s="9" t="s">
        <v>15</v>
      </c>
    </row>
    <row r="5" ht="54" customHeight="1" spans="1:11">
      <c r="A5" s="6"/>
      <c r="B5" s="7"/>
      <c r="C5" s="6">
        <v>4</v>
      </c>
      <c r="D5" s="6" t="s">
        <v>17</v>
      </c>
      <c r="E5" s="6">
        <v>900</v>
      </c>
      <c r="F5" s="6">
        <f t="shared" si="0"/>
        <v>3600</v>
      </c>
      <c r="G5" s="6"/>
      <c r="H5" s="6"/>
      <c r="I5" s="10"/>
      <c r="J5" s="9" t="s">
        <v>15</v>
      </c>
      <c r="K5" s="9" t="s">
        <v>15</v>
      </c>
    </row>
    <row r="6" ht="53" customHeight="1" spans="1:11">
      <c r="A6" s="6">
        <v>2</v>
      </c>
      <c r="B6" s="7" t="s">
        <v>18</v>
      </c>
      <c r="C6" s="6">
        <v>4</v>
      </c>
      <c r="D6" s="6" t="s">
        <v>19</v>
      </c>
      <c r="E6" s="6">
        <v>400</v>
      </c>
      <c r="F6" s="6">
        <f t="shared" si="0"/>
        <v>1600</v>
      </c>
      <c r="G6" s="6">
        <v>3200</v>
      </c>
      <c r="H6" s="6" t="str">
        <f>_xlfn.DISPIMG("ID_DCF7082AAE384A17A35AD1580210EFCF",1)</f>
        <v>=DISPIMG("ID_DCF7082AAE384A17A35AD1580210EFCF",1)</v>
      </c>
      <c r="I6" s="10"/>
      <c r="J6" s="9" t="s">
        <v>15</v>
      </c>
      <c r="K6" s="9" t="s">
        <v>15</v>
      </c>
    </row>
    <row r="7" ht="55" customHeight="1" spans="1:11">
      <c r="A7" s="6"/>
      <c r="B7" s="7"/>
      <c r="C7" s="6">
        <v>4</v>
      </c>
      <c r="D7" s="6" t="s">
        <v>20</v>
      </c>
      <c r="E7" s="6">
        <v>400</v>
      </c>
      <c r="F7" s="6">
        <f t="shared" si="0"/>
        <v>1600</v>
      </c>
      <c r="G7" s="6"/>
      <c r="H7" s="6"/>
      <c r="I7" s="10"/>
      <c r="J7" s="9" t="s">
        <v>15</v>
      </c>
      <c r="K7" s="9" t="s">
        <v>15</v>
      </c>
    </row>
    <row r="8" ht="79" customHeight="1" spans="1:11">
      <c r="A8" s="6">
        <v>3</v>
      </c>
      <c r="B8" s="7" t="s">
        <v>21</v>
      </c>
      <c r="C8" s="6">
        <v>4</v>
      </c>
      <c r="D8" s="7" t="s">
        <v>22</v>
      </c>
      <c r="E8" s="6">
        <v>250</v>
      </c>
      <c r="F8" s="6">
        <f t="shared" si="0"/>
        <v>1000</v>
      </c>
      <c r="G8" s="6">
        <v>1000</v>
      </c>
      <c r="H8" s="6"/>
      <c r="I8" s="10"/>
      <c r="J8" s="9" t="s">
        <v>15</v>
      </c>
      <c r="K8" s="9" t="s">
        <v>15</v>
      </c>
    </row>
    <row r="9" ht="135" customHeight="1" spans="1:11">
      <c r="A9" s="6">
        <v>4</v>
      </c>
      <c r="B9" s="7" t="s">
        <v>23</v>
      </c>
      <c r="C9" s="6">
        <v>10</v>
      </c>
      <c r="D9" s="7" t="s">
        <v>24</v>
      </c>
      <c r="E9" s="6">
        <v>100</v>
      </c>
      <c r="F9" s="6">
        <f t="shared" si="0"/>
        <v>1000</v>
      </c>
      <c r="G9" s="6">
        <v>1000</v>
      </c>
      <c r="H9" s="6" t="str">
        <f>_xlfn.DISPIMG("ID_6B1FA8E92FA1453A9795F216E9529184",1)</f>
        <v>=DISPIMG("ID_6B1FA8E92FA1453A9795F216E9529184",1)</v>
      </c>
      <c r="I9" s="10"/>
      <c r="J9" s="9" t="s">
        <v>15</v>
      </c>
      <c r="K9" s="9" t="s">
        <v>15</v>
      </c>
    </row>
    <row r="10" ht="97" customHeight="1" spans="1:11">
      <c r="A10" s="6">
        <v>5</v>
      </c>
      <c r="B10" s="7" t="s">
        <v>25</v>
      </c>
      <c r="C10" s="6">
        <v>20</v>
      </c>
      <c r="D10" s="6" t="s">
        <v>26</v>
      </c>
      <c r="E10" s="6">
        <v>30</v>
      </c>
      <c r="F10" s="6">
        <f t="shared" si="0"/>
        <v>600</v>
      </c>
      <c r="G10" s="6">
        <v>600</v>
      </c>
      <c r="H10" s="6" t="str">
        <f>_xlfn.DISPIMG("ID_03D3F44059F54EF4A2B8FA06DC0F2DA8",1)</f>
        <v>=DISPIMG("ID_03D3F44059F54EF4A2B8FA06DC0F2DA8",1)</v>
      </c>
      <c r="I10" s="10"/>
      <c r="J10" s="9" t="s">
        <v>15</v>
      </c>
      <c r="K10" s="9" t="s">
        <v>15</v>
      </c>
    </row>
    <row r="11" ht="109" customHeight="1" spans="1:11">
      <c r="A11" s="6">
        <v>6</v>
      </c>
      <c r="B11" s="7" t="s">
        <v>27</v>
      </c>
      <c r="C11" s="6">
        <v>2</v>
      </c>
      <c r="D11" s="6" t="s">
        <v>28</v>
      </c>
      <c r="E11" s="6">
        <v>850</v>
      </c>
      <c r="F11" s="6">
        <f t="shared" si="0"/>
        <v>1700</v>
      </c>
      <c r="G11" s="6">
        <v>1700</v>
      </c>
      <c r="H11" s="6"/>
      <c r="I11" s="10"/>
      <c r="J11" s="9" t="s">
        <v>15</v>
      </c>
      <c r="K11" s="9" t="s">
        <v>15</v>
      </c>
    </row>
    <row r="12" ht="54" customHeight="1" spans="1:11">
      <c r="A12" s="6">
        <v>7</v>
      </c>
      <c r="B12" s="7" t="s">
        <v>29</v>
      </c>
      <c r="C12" s="6">
        <v>1</v>
      </c>
      <c r="D12" s="6" t="s">
        <v>30</v>
      </c>
      <c r="E12" s="6">
        <v>5000</v>
      </c>
      <c r="F12" s="6">
        <v>5000</v>
      </c>
      <c r="G12" s="6">
        <v>5000</v>
      </c>
      <c r="H12" s="6" t="str">
        <f>_xlfn.DISPIMG("ID_EDC86F38AE6F4AF48181D8F7476E1611",1)</f>
        <v>=DISPIMG("ID_EDC86F38AE6F4AF48181D8F7476E1611",1)</v>
      </c>
      <c r="I12" s="10"/>
      <c r="J12" s="9" t="s">
        <v>15</v>
      </c>
      <c r="K12" s="9" t="s">
        <v>15</v>
      </c>
    </row>
    <row r="13" ht="53" customHeight="1" spans="1:11">
      <c r="A13" s="6"/>
      <c r="B13" s="7"/>
      <c r="C13" s="6"/>
      <c r="D13" s="6"/>
      <c r="E13" s="6"/>
      <c r="F13" s="6"/>
      <c r="G13" s="6"/>
      <c r="H13" s="6"/>
      <c r="I13" s="10"/>
      <c r="J13" s="9" t="s">
        <v>15</v>
      </c>
      <c r="K13" s="9" t="s">
        <v>15</v>
      </c>
    </row>
    <row r="14" ht="53" customHeight="1" spans="1:11">
      <c r="A14" s="6"/>
      <c r="B14" s="7"/>
      <c r="C14" s="6"/>
      <c r="D14" s="6"/>
      <c r="E14" s="6"/>
      <c r="F14" s="6"/>
      <c r="G14" s="6"/>
      <c r="H14" s="6"/>
      <c r="I14" s="10"/>
      <c r="J14" s="9" t="s">
        <v>15</v>
      </c>
      <c r="K14" s="9" t="s">
        <v>15</v>
      </c>
    </row>
    <row r="15" ht="96" customHeight="1" spans="1:11">
      <c r="A15" s="6">
        <v>8</v>
      </c>
      <c r="B15" s="7" t="s">
        <v>31</v>
      </c>
      <c r="C15" s="6">
        <v>10</v>
      </c>
      <c r="D15" s="6" t="s">
        <v>26</v>
      </c>
      <c r="E15" s="6">
        <v>80</v>
      </c>
      <c r="F15" s="6">
        <v>800</v>
      </c>
      <c r="G15" s="6">
        <v>800</v>
      </c>
      <c r="H15" s="6" t="str">
        <f>_xlfn.DISPIMG("ID_51C1A58317BF4F3182B7D4D736F1E39F",1)</f>
        <v>=DISPIMG("ID_51C1A58317BF4F3182B7D4D736F1E39F",1)</v>
      </c>
      <c r="I15" s="10"/>
      <c r="J15" s="9" t="s">
        <v>15</v>
      </c>
      <c r="K15" s="9" t="s">
        <v>15</v>
      </c>
    </row>
    <row r="16" ht="56" customHeight="1" spans="1:11">
      <c r="A16" s="6">
        <v>9</v>
      </c>
      <c r="B16" s="7" t="s">
        <v>32</v>
      </c>
      <c r="C16" s="6">
        <v>15</v>
      </c>
      <c r="D16" s="7" t="s">
        <v>33</v>
      </c>
      <c r="E16" s="6">
        <v>250</v>
      </c>
      <c r="F16" s="6">
        <f>C16*E16</f>
        <v>3750</v>
      </c>
      <c r="G16" s="6">
        <v>3750</v>
      </c>
      <c r="H16" s="6" t="str">
        <f>_xlfn.DISPIMG("ID_8C2E01297FDC45AA964424FF51283A7C",1)</f>
        <v>=DISPIMG("ID_8C2E01297FDC45AA964424FF51283A7C",1)</v>
      </c>
      <c r="I16" s="10"/>
      <c r="J16" s="9" t="s">
        <v>15</v>
      </c>
      <c r="K16" s="9" t="s">
        <v>15</v>
      </c>
    </row>
    <row r="17" ht="32" customHeight="1" spans="1:11">
      <c r="A17" s="6">
        <v>10</v>
      </c>
      <c r="B17" s="7" t="s">
        <v>34</v>
      </c>
      <c r="C17" s="6">
        <v>20</v>
      </c>
      <c r="D17" s="11" t="s">
        <v>35</v>
      </c>
      <c r="E17" s="6">
        <v>60</v>
      </c>
      <c r="F17" s="6">
        <f>C17*E17</f>
        <v>1200</v>
      </c>
      <c r="G17" s="6">
        <v>2400</v>
      </c>
      <c r="H17" s="6" t="str">
        <f>_xlfn.DISPIMG("ID_B94A006BB8DB44478232F731546A6AAF",1)</f>
        <v>=DISPIMG("ID_B94A006BB8DB44478232F731546A6AAF",1)</v>
      </c>
      <c r="I17" s="10"/>
      <c r="J17" s="9" t="s">
        <v>15</v>
      </c>
      <c r="K17" s="9" t="s">
        <v>15</v>
      </c>
    </row>
    <row r="18" ht="34" customHeight="1" spans="1:11">
      <c r="A18" s="6"/>
      <c r="B18" s="7"/>
      <c r="C18" s="6">
        <v>20</v>
      </c>
      <c r="D18" s="6" t="s">
        <v>36</v>
      </c>
      <c r="E18" s="6">
        <v>60</v>
      </c>
      <c r="F18" s="6">
        <f>C18*E18</f>
        <v>1200</v>
      </c>
      <c r="G18" s="6"/>
      <c r="H18" s="6"/>
      <c r="I18" s="10"/>
      <c r="J18" s="9" t="s">
        <v>15</v>
      </c>
      <c r="K18" s="9" t="s">
        <v>15</v>
      </c>
    </row>
    <row r="19" ht="33" customHeight="1" spans="1:11">
      <c r="A19" s="12" t="s">
        <v>37</v>
      </c>
      <c r="B19" s="13"/>
      <c r="C19" s="13"/>
      <c r="D19" s="13"/>
      <c r="E19" s="13"/>
      <c r="F19" s="13"/>
      <c r="G19" s="10">
        <f>SUM(G3:G18)</f>
        <v>30250</v>
      </c>
      <c r="H19" s="12" t="s">
        <v>37</v>
      </c>
      <c r="I19" s="13"/>
      <c r="J19" s="13"/>
      <c r="K19" s="9" t="s">
        <v>15</v>
      </c>
    </row>
  </sheetData>
  <mergeCells count="24">
    <mergeCell ref="A1:K1"/>
    <mergeCell ref="A19:F19"/>
    <mergeCell ref="H19:J19"/>
    <mergeCell ref="A3:A5"/>
    <mergeCell ref="A6:A7"/>
    <mergeCell ref="A12:A14"/>
    <mergeCell ref="A17:A18"/>
    <mergeCell ref="B3:B5"/>
    <mergeCell ref="B6:B7"/>
    <mergeCell ref="B12:B14"/>
    <mergeCell ref="B17:B18"/>
    <mergeCell ref="C12:C14"/>
    <mergeCell ref="D12:D14"/>
    <mergeCell ref="E12:E14"/>
    <mergeCell ref="F12:F14"/>
    <mergeCell ref="G3:G5"/>
    <mergeCell ref="G6:G7"/>
    <mergeCell ref="G12:G14"/>
    <mergeCell ref="G17:G18"/>
    <mergeCell ref="H3:H5"/>
    <mergeCell ref="H6:H7"/>
    <mergeCell ref="H12:H14"/>
    <mergeCell ref="H17:H18"/>
    <mergeCell ref="I3:I18"/>
  </mergeCells>
  <pageMargins left="0.314583333333333" right="0.0784722222222222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蛋泥耳</dc:creator>
  <cp:lastModifiedBy>俗人</cp:lastModifiedBy>
  <dcterms:created xsi:type="dcterms:W3CDTF">2025-02-19T23:56:00Z</dcterms:created>
  <dcterms:modified xsi:type="dcterms:W3CDTF">2026-05-15T08:17:32Z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C43A0244DBB44888A224645F2D642991_13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